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2"/>
  </bookViews>
  <sheets>
    <sheet name="capacitate tehnica" sheetId="1" r:id="rId1"/>
    <sheet name="resurse umane" sheetId="2" r:id="rId2"/>
    <sheet name="total" sheetId="3" r:id="rId3"/>
  </sheets>
  <definedNames/>
  <calcPr fullCalcOnLoad="1"/>
</workbook>
</file>

<file path=xl/sharedStrings.xml><?xml version="1.0" encoding="utf-8"?>
<sst xmlns="http://schemas.openxmlformats.org/spreadsheetml/2006/main" count="55" uniqueCount="27">
  <si>
    <t>Spitalul Judetean de Urgenta Deva</t>
  </si>
  <si>
    <t>Spitalul Orasenesc Hateg</t>
  </si>
  <si>
    <t>Spitalul Municipal dr.Alexandru Simionescu Hunedoara</t>
  </si>
  <si>
    <t>Spitalul Municipal Lupeni</t>
  </si>
  <si>
    <t>Spitalul Municipal Orastie</t>
  </si>
  <si>
    <t>Spitalul de Urgenta Petrosani</t>
  </si>
  <si>
    <t>Spitalul Municipal Vulcan</t>
  </si>
  <si>
    <t>Denumire furnizor</t>
  </si>
  <si>
    <t>suma</t>
  </si>
  <si>
    <t>punctaj</t>
  </si>
  <si>
    <t>TOTAL</t>
  </si>
  <si>
    <t>Spitalul Municipal Brad</t>
  </si>
  <si>
    <t>valoarea punctului</t>
  </si>
  <si>
    <t>Capacitate tehnica</t>
  </si>
  <si>
    <t>Resurse umane</t>
  </si>
  <si>
    <t>EVALUAREA CAPACITATII RESURSELOR TEHNICE</t>
  </si>
  <si>
    <t>EVALUAREA RESURSELOR UMANE</t>
  </si>
  <si>
    <t>A1</t>
  </si>
  <si>
    <t>A2</t>
  </si>
  <si>
    <t>A3</t>
  </si>
  <si>
    <t>Incadrarea furnizorilor de servicii medicale de recuperare-reabilitare a sanatatii in ambulatoriu in criteriile de selectie</t>
  </si>
  <si>
    <t>Denumire furnizor unitati sanitare balneare</t>
  </si>
  <si>
    <t>S.T.B.R.C.M.</t>
  </si>
  <si>
    <t>SC FANTESY SRL</t>
  </si>
  <si>
    <t>3=1+2</t>
  </si>
  <si>
    <t>SC BICAMED REABILITARE SRL</t>
  </si>
  <si>
    <t>TOTAL modificari aprilie 2022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</si>
</sst>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"/>
    <numFmt numFmtId="188" formatCode="0.0000"/>
    <numFmt numFmtId="189" formatCode="0.00000"/>
    <numFmt numFmtId="190" formatCode="#,##0.0000"/>
    <numFmt numFmtId="191" formatCode="#,##0.00000"/>
    <numFmt numFmtId="192" formatCode="#,##0.00000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" fontId="0" fillId="0" borderId="0" xfId="0" applyNumberFormat="1" applyFont="1" applyFill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5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22"/>
  <sheetViews>
    <sheetView workbookViewId="0" topLeftCell="A1">
      <selection activeCell="F19" sqref="F19:G19"/>
    </sheetView>
  </sheetViews>
  <sheetFormatPr defaultColWidth="9.140625" defaultRowHeight="12.75"/>
  <cols>
    <col min="1" max="1" width="9.140625" style="1" customWidth="1"/>
    <col min="2" max="2" width="47.57421875" style="1" bestFit="1" customWidth="1"/>
    <col min="3" max="3" width="8.140625" style="1" bestFit="1" customWidth="1"/>
    <col min="4" max="4" width="6.57421875" style="1" bestFit="1" customWidth="1"/>
    <col min="5" max="5" width="8.140625" style="1" bestFit="1" customWidth="1"/>
    <col min="6" max="6" width="9.140625" style="1" customWidth="1"/>
    <col min="7" max="7" width="11.7109375" style="1" customWidth="1"/>
    <col min="8" max="16384" width="9.140625" style="1" customWidth="1"/>
  </cols>
  <sheetData>
    <row r="3" spans="2:7" ht="12.75">
      <c r="B3" s="32"/>
      <c r="C3" s="32"/>
      <c r="D3" s="32"/>
      <c r="E3" s="32"/>
      <c r="F3" s="32"/>
      <c r="G3" s="32"/>
    </row>
    <row r="5" spans="2:7" ht="15.75">
      <c r="B5" s="31" t="s">
        <v>15</v>
      </c>
      <c r="C5" s="31"/>
      <c r="D5" s="31"/>
      <c r="E5" s="31"/>
      <c r="F5" s="31"/>
      <c r="G5" s="31"/>
    </row>
    <row r="6" spans="2:7" ht="12.75">
      <c r="B6" s="12"/>
      <c r="C6" s="12"/>
      <c r="D6" s="12"/>
      <c r="E6" s="12"/>
      <c r="F6" s="12"/>
      <c r="G6" s="12"/>
    </row>
    <row r="7" spans="2:7" ht="12.75">
      <c r="B7" s="2" t="s">
        <v>21</v>
      </c>
      <c r="C7" s="13" t="s">
        <v>17</v>
      </c>
      <c r="D7" s="13" t="s">
        <v>18</v>
      </c>
      <c r="E7" s="13" t="s">
        <v>19</v>
      </c>
      <c r="F7" s="2" t="s">
        <v>9</v>
      </c>
      <c r="G7" s="2" t="s">
        <v>8</v>
      </c>
    </row>
    <row r="8" spans="2:7" ht="12.75">
      <c r="B8" s="2" t="s">
        <v>0</v>
      </c>
      <c r="C8" s="15">
        <v>116</v>
      </c>
      <c r="D8" s="15">
        <v>60</v>
      </c>
      <c r="E8" s="15">
        <v>16</v>
      </c>
      <c r="F8" s="2">
        <f>C8+D8+E8</f>
        <v>192</v>
      </c>
      <c r="G8" s="15">
        <f aca="true" t="shared" si="0" ref="G8:G18">F8*$F$22</f>
        <v>6547.890998225315</v>
      </c>
    </row>
    <row r="9" spans="2:7" ht="12.75">
      <c r="B9" s="2" t="s">
        <v>2</v>
      </c>
      <c r="C9" s="15">
        <v>225</v>
      </c>
      <c r="D9" s="15">
        <v>60</v>
      </c>
      <c r="E9" s="15">
        <v>0</v>
      </c>
      <c r="F9" s="2">
        <f>C9+D9+E9</f>
        <v>285</v>
      </c>
      <c r="G9" s="3">
        <f t="shared" si="0"/>
        <v>9719.525700490702</v>
      </c>
    </row>
    <row r="10" spans="2:7" ht="12.75">
      <c r="B10" s="2" t="s">
        <v>5</v>
      </c>
      <c r="C10" s="15">
        <v>152</v>
      </c>
      <c r="D10" s="15">
        <v>60</v>
      </c>
      <c r="E10" s="15">
        <v>0</v>
      </c>
      <c r="F10" s="2">
        <f>C10+D10+E10</f>
        <v>212</v>
      </c>
      <c r="G10" s="3">
        <f t="shared" si="0"/>
        <v>7229.962977207119</v>
      </c>
    </row>
    <row r="11" spans="2:7" ht="12.75">
      <c r="B11" s="2" t="s">
        <v>3</v>
      </c>
      <c r="C11" s="15">
        <v>74.75</v>
      </c>
      <c r="D11" s="15">
        <v>40</v>
      </c>
      <c r="E11" s="15">
        <v>0</v>
      </c>
      <c r="F11" s="2">
        <f aca="true" t="shared" si="1" ref="F11:F18">C11+D11+E11</f>
        <v>114.75</v>
      </c>
      <c r="G11" s="3">
        <f t="shared" si="0"/>
        <v>3913.3879794080985</v>
      </c>
    </row>
    <row r="12" spans="2:7" ht="12.75">
      <c r="B12" s="2" t="s">
        <v>6</v>
      </c>
      <c r="C12" s="15">
        <v>169</v>
      </c>
      <c r="D12" s="15">
        <v>60</v>
      </c>
      <c r="E12" s="15">
        <v>0</v>
      </c>
      <c r="F12" s="2">
        <f t="shared" si="1"/>
        <v>229</v>
      </c>
      <c r="G12" s="3">
        <f t="shared" si="0"/>
        <v>7809.724159341652</v>
      </c>
    </row>
    <row r="13" spans="2:7" ht="12.75">
      <c r="B13" s="2" t="s">
        <v>11</v>
      </c>
      <c r="C13" s="15">
        <v>95</v>
      </c>
      <c r="D13" s="15">
        <v>40</v>
      </c>
      <c r="E13" s="15">
        <v>0</v>
      </c>
      <c r="F13" s="2">
        <f t="shared" si="1"/>
        <v>135</v>
      </c>
      <c r="G13" s="3">
        <f t="shared" si="0"/>
        <v>4603.985858127175</v>
      </c>
    </row>
    <row r="14" spans="2:15" s="8" customFormat="1" ht="12.75">
      <c r="B14" s="2" t="s">
        <v>4</v>
      </c>
      <c r="C14" s="15">
        <v>84.48</v>
      </c>
      <c r="D14" s="15">
        <v>40</v>
      </c>
      <c r="E14" s="15">
        <v>0</v>
      </c>
      <c r="F14" s="2">
        <f t="shared" si="1"/>
        <v>124.48</v>
      </c>
      <c r="G14" s="3">
        <f t="shared" si="0"/>
        <v>4245.215997182746</v>
      </c>
      <c r="J14" s="1"/>
      <c r="M14" s="1"/>
      <c r="N14" s="1"/>
      <c r="O14" s="1"/>
    </row>
    <row r="15" spans="2:7" ht="12.75">
      <c r="B15" s="2" t="s">
        <v>1</v>
      </c>
      <c r="C15" s="15">
        <v>81.9</v>
      </c>
      <c r="D15" s="15">
        <v>60</v>
      </c>
      <c r="E15" s="15">
        <v>0</v>
      </c>
      <c r="F15" s="2">
        <f t="shared" si="1"/>
        <v>141.9</v>
      </c>
      <c r="G15" s="3">
        <f t="shared" si="0"/>
        <v>4839.300690875897</v>
      </c>
    </row>
    <row r="16" spans="2:7" ht="12.75">
      <c r="B16" s="16" t="s">
        <v>22</v>
      </c>
      <c r="C16" s="15">
        <v>282</v>
      </c>
      <c r="D16" s="15">
        <v>60</v>
      </c>
      <c r="E16" s="15">
        <v>30</v>
      </c>
      <c r="F16" s="2">
        <f t="shared" si="1"/>
        <v>372</v>
      </c>
      <c r="G16" s="3">
        <f t="shared" si="0"/>
        <v>12686.538809061549</v>
      </c>
    </row>
    <row r="17" spans="2:7" ht="12.75">
      <c r="B17" s="16" t="s">
        <v>23</v>
      </c>
      <c r="C17" s="15">
        <v>252</v>
      </c>
      <c r="D17" s="15">
        <v>60</v>
      </c>
      <c r="E17" s="15">
        <v>40</v>
      </c>
      <c r="F17" s="2">
        <f t="shared" si="1"/>
        <v>352</v>
      </c>
      <c r="G17" s="3">
        <f t="shared" si="0"/>
        <v>12004.466830079746</v>
      </c>
    </row>
    <row r="18" spans="2:7" ht="12.75">
      <c r="B18" s="16" t="s">
        <v>25</v>
      </c>
      <c r="C18" s="15">
        <v>0</v>
      </c>
      <c r="D18" s="15">
        <v>0</v>
      </c>
      <c r="E18" s="15">
        <v>0</v>
      </c>
      <c r="F18" s="2">
        <f t="shared" si="1"/>
        <v>0</v>
      </c>
      <c r="G18" s="3">
        <f t="shared" si="0"/>
        <v>0</v>
      </c>
    </row>
    <row r="19" spans="2:7" ht="12.75">
      <c r="B19" s="13" t="s">
        <v>10</v>
      </c>
      <c r="C19" s="15"/>
      <c r="D19" s="15"/>
      <c r="E19" s="15"/>
      <c r="F19" s="22">
        <f>SUM(F8:F18)</f>
        <v>2158.13</v>
      </c>
      <c r="G19" s="22">
        <f>SUM(G8:G18)</f>
        <v>73600</v>
      </c>
    </row>
    <row r="22" spans="2:6" ht="12.75">
      <c r="B22" s="4" t="s">
        <v>12</v>
      </c>
      <c r="C22" s="4"/>
      <c r="D22" s="4"/>
      <c r="E22" s="4"/>
      <c r="F22" s="1">
        <f>184000*40/100/F19</f>
        <v>34.103598949090184</v>
      </c>
    </row>
  </sheetData>
  <mergeCells count="2">
    <mergeCell ref="B5:G5"/>
    <mergeCell ref="B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22"/>
  <sheetViews>
    <sheetView workbookViewId="0" topLeftCell="A4">
      <selection activeCell="F30" sqref="F30"/>
    </sheetView>
  </sheetViews>
  <sheetFormatPr defaultColWidth="9.140625" defaultRowHeight="12.75"/>
  <cols>
    <col min="1" max="1" width="9.140625" style="5" customWidth="1"/>
    <col min="2" max="2" width="47.57421875" style="5" bestFit="1" customWidth="1"/>
    <col min="3" max="3" width="9.140625" style="5" customWidth="1"/>
    <col min="4" max="4" width="11.7109375" style="5" customWidth="1"/>
    <col min="5" max="16384" width="9.140625" style="5" customWidth="1"/>
  </cols>
  <sheetData>
    <row r="3" spans="2:7" ht="12.75">
      <c r="B3" s="32"/>
      <c r="C3" s="32"/>
      <c r="D3" s="32"/>
      <c r="E3" s="32"/>
      <c r="F3" s="32"/>
      <c r="G3" s="32"/>
    </row>
    <row r="5" spans="2:4" ht="15.75">
      <c r="B5" s="33" t="s">
        <v>16</v>
      </c>
      <c r="C5" s="33"/>
      <c r="D5" s="33"/>
    </row>
    <row r="7" spans="2:4" ht="12.75">
      <c r="B7" s="17" t="s">
        <v>7</v>
      </c>
      <c r="C7" s="17" t="s">
        <v>9</v>
      </c>
      <c r="D7" s="17" t="s">
        <v>8</v>
      </c>
    </row>
    <row r="8" spans="2:7" ht="12.75">
      <c r="B8" s="16" t="s">
        <v>0</v>
      </c>
      <c r="C8" s="2">
        <v>187</v>
      </c>
      <c r="D8" s="2">
        <f aca="true" t="shared" si="0" ref="D8:D18">C8*$C$22</f>
        <v>18025.827519667506</v>
      </c>
      <c r="G8" s="1"/>
    </row>
    <row r="9" spans="2:7" ht="12.75">
      <c r="B9" s="16" t="s">
        <v>2</v>
      </c>
      <c r="C9" s="2">
        <v>112</v>
      </c>
      <c r="D9" s="6">
        <f t="shared" si="0"/>
        <v>10796.21755188642</v>
      </c>
      <c r="G9" s="1"/>
    </row>
    <row r="10" spans="2:7" ht="12.75">
      <c r="B10" s="16" t="s">
        <v>5</v>
      </c>
      <c r="C10" s="2">
        <v>152</v>
      </c>
      <c r="D10" s="6">
        <f t="shared" si="0"/>
        <v>14652.009534703</v>
      </c>
      <c r="G10" s="1"/>
    </row>
    <row r="11" spans="2:7" ht="12.75">
      <c r="B11" s="16" t="s">
        <v>3</v>
      </c>
      <c r="C11" s="2">
        <v>47</v>
      </c>
      <c r="D11" s="6">
        <f t="shared" si="0"/>
        <v>4530.55557980948</v>
      </c>
      <c r="G11" s="1"/>
    </row>
    <row r="12" spans="2:7" ht="12.75">
      <c r="B12" s="16" t="s">
        <v>6</v>
      </c>
      <c r="C12" s="2">
        <v>87</v>
      </c>
      <c r="D12" s="6">
        <f t="shared" si="0"/>
        <v>8386.347562626059</v>
      </c>
      <c r="G12" s="1"/>
    </row>
    <row r="13" spans="2:7" ht="12.75">
      <c r="B13" s="16" t="s">
        <v>11</v>
      </c>
      <c r="C13" s="2">
        <v>77</v>
      </c>
      <c r="D13" s="6">
        <f t="shared" si="0"/>
        <v>7422.399566921915</v>
      </c>
      <c r="G13" s="1"/>
    </row>
    <row r="14" spans="2:7" ht="12.75">
      <c r="B14" s="16" t="s">
        <v>4</v>
      </c>
      <c r="C14" s="2">
        <v>62</v>
      </c>
      <c r="D14" s="2">
        <f t="shared" si="0"/>
        <v>5976.477573365698</v>
      </c>
      <c r="G14" s="1"/>
    </row>
    <row r="15" spans="2:7" ht="12.75">
      <c r="B15" s="16" t="s">
        <v>1</v>
      </c>
      <c r="C15" s="2">
        <v>62</v>
      </c>
      <c r="D15" s="2">
        <f t="shared" si="0"/>
        <v>5976.477573365698</v>
      </c>
      <c r="G15" s="1"/>
    </row>
    <row r="16" spans="2:7" ht="12.75">
      <c r="B16" s="16" t="s">
        <v>22</v>
      </c>
      <c r="C16" s="2">
        <v>219.29</v>
      </c>
      <c r="D16" s="2">
        <f t="shared" si="0"/>
        <v>21138.41559779619</v>
      </c>
      <c r="G16" s="1"/>
    </row>
    <row r="17" spans="2:7" ht="12.75">
      <c r="B17" s="16" t="s">
        <v>23</v>
      </c>
      <c r="C17" s="2">
        <v>140</v>
      </c>
      <c r="D17" s="2">
        <f t="shared" si="0"/>
        <v>13495.271939858027</v>
      </c>
      <c r="G17" s="1"/>
    </row>
    <row r="18" spans="2:7" ht="12.75">
      <c r="B18" s="16" t="s">
        <v>25</v>
      </c>
      <c r="C18" s="2">
        <v>0</v>
      </c>
      <c r="D18" s="2">
        <f t="shared" si="0"/>
        <v>0</v>
      </c>
      <c r="G18" s="1"/>
    </row>
    <row r="19" spans="2:4" ht="12.75">
      <c r="B19" s="18" t="s">
        <v>10</v>
      </c>
      <c r="C19" s="19">
        <f>SUM(C8:C18)</f>
        <v>1145.29</v>
      </c>
      <c r="D19" s="19">
        <f>SUM(D8:D18)</f>
        <v>110400</v>
      </c>
    </row>
    <row r="22" spans="2:3" ht="12.75">
      <c r="B22" s="7" t="s">
        <v>12</v>
      </c>
      <c r="C22" s="1">
        <f>184000*60/100/C19</f>
        <v>96.39479957041448</v>
      </c>
    </row>
  </sheetData>
  <mergeCells count="2">
    <mergeCell ref="B5:D5"/>
    <mergeCell ref="B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28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29.7109375" style="9" customWidth="1"/>
    <col min="2" max="2" width="18.28125" style="9" bestFit="1" customWidth="1"/>
    <col min="3" max="3" width="15.140625" style="9" bestFit="1" customWidth="1"/>
    <col min="4" max="4" width="19.421875" style="9" bestFit="1" customWidth="1"/>
    <col min="5" max="5" width="10.421875" style="11" customWidth="1"/>
    <col min="6" max="6" width="14.140625" style="9" customWidth="1"/>
    <col min="7" max="16384" width="9.140625" style="9" customWidth="1"/>
  </cols>
  <sheetData>
    <row r="3" spans="1:4" ht="12.75">
      <c r="A3" s="34"/>
      <c r="B3" s="34"/>
      <c r="C3" s="34"/>
      <c r="D3" s="34"/>
    </row>
    <row r="5" spans="1:4" ht="12.75">
      <c r="A5" s="35" t="s">
        <v>20</v>
      </c>
      <c r="B5" s="35"/>
      <c r="C5" s="35"/>
      <c r="D5" s="35"/>
    </row>
    <row r="6" spans="1:4" ht="12.75">
      <c r="A6" s="35"/>
      <c r="B6" s="35"/>
      <c r="C6" s="35"/>
      <c r="D6" s="35"/>
    </row>
    <row r="9" spans="1:5" ht="25.5">
      <c r="A9" s="25" t="s">
        <v>7</v>
      </c>
      <c r="B9" s="25" t="s">
        <v>13</v>
      </c>
      <c r="C9" s="25" t="s">
        <v>14</v>
      </c>
      <c r="D9" s="25" t="s">
        <v>26</v>
      </c>
      <c r="E9" s="27"/>
    </row>
    <row r="10" spans="1:5" ht="12.75">
      <c r="A10" s="25">
        <v>0</v>
      </c>
      <c r="B10" s="25">
        <v>1</v>
      </c>
      <c r="C10" s="25">
        <v>2</v>
      </c>
      <c r="D10" s="25" t="s">
        <v>24</v>
      </c>
      <c r="E10" s="27"/>
    </row>
    <row r="11" spans="1:6" ht="12.75">
      <c r="A11" s="29" t="s">
        <v>0</v>
      </c>
      <c r="B11" s="30">
        <f>'capacitate tehnica'!G8</f>
        <v>6547.890998225315</v>
      </c>
      <c r="C11" s="30">
        <f>'resurse umane'!D8</f>
        <v>18025.827519667506</v>
      </c>
      <c r="D11" s="21">
        <f aca="true" t="shared" si="0" ref="D11:D20">B11+C11</f>
        <v>24573.71851789282</v>
      </c>
      <c r="E11" s="28"/>
      <c r="F11" s="11"/>
    </row>
    <row r="12" spans="1:6" ht="25.5">
      <c r="A12" s="24" t="s">
        <v>2</v>
      </c>
      <c r="B12" s="10">
        <f>'capacitate tehnica'!G9</f>
        <v>9719.525700490702</v>
      </c>
      <c r="C12" s="10">
        <f>'resurse umane'!D9</f>
        <v>10796.21755188642</v>
      </c>
      <c r="D12" s="19">
        <f t="shared" si="0"/>
        <v>20515.74325237712</v>
      </c>
      <c r="E12" s="28"/>
      <c r="F12" s="11"/>
    </row>
    <row r="13" spans="1:6" ht="12.75">
      <c r="A13" s="23" t="s">
        <v>5</v>
      </c>
      <c r="B13" s="10">
        <f>'capacitate tehnica'!G10</f>
        <v>7229.962977207119</v>
      </c>
      <c r="C13" s="10">
        <f>'resurse umane'!D10</f>
        <v>14652.009534703</v>
      </c>
      <c r="D13" s="19">
        <f t="shared" si="0"/>
        <v>21881.97251191012</v>
      </c>
      <c r="E13" s="28"/>
      <c r="F13" s="11"/>
    </row>
    <row r="14" spans="1:6" ht="12.75">
      <c r="A14" s="23" t="s">
        <v>3</v>
      </c>
      <c r="B14" s="10">
        <f>'capacitate tehnica'!G11</f>
        <v>3913.3879794080985</v>
      </c>
      <c r="C14" s="10">
        <f>'resurse umane'!D11</f>
        <v>4530.55557980948</v>
      </c>
      <c r="D14" s="19">
        <f t="shared" si="0"/>
        <v>8443.94355921758</v>
      </c>
      <c r="E14" s="28"/>
      <c r="F14" s="11"/>
    </row>
    <row r="15" spans="1:6" ht="12.75">
      <c r="A15" s="23" t="s">
        <v>6</v>
      </c>
      <c r="B15" s="10">
        <f>'capacitate tehnica'!G12</f>
        <v>7809.724159341652</v>
      </c>
      <c r="C15" s="10">
        <f>'resurse umane'!D12</f>
        <v>8386.347562626059</v>
      </c>
      <c r="D15" s="19">
        <f t="shared" si="0"/>
        <v>16196.07172196771</v>
      </c>
      <c r="E15" s="28"/>
      <c r="F15" s="11"/>
    </row>
    <row r="16" spans="1:6" ht="12.75">
      <c r="A16" s="23" t="s">
        <v>11</v>
      </c>
      <c r="B16" s="10">
        <f>'capacitate tehnica'!G13</f>
        <v>4603.985858127175</v>
      </c>
      <c r="C16" s="10">
        <f>'resurse umane'!D13</f>
        <v>7422.399566921915</v>
      </c>
      <c r="D16" s="19">
        <f t="shared" si="0"/>
        <v>12026.38542504909</v>
      </c>
      <c r="E16" s="28"/>
      <c r="F16" s="11"/>
    </row>
    <row r="17" spans="1:6" ht="12.75">
      <c r="A17" s="23" t="s">
        <v>4</v>
      </c>
      <c r="B17" s="10">
        <f>'capacitate tehnica'!G14</f>
        <v>4245.215997182746</v>
      </c>
      <c r="C17" s="10">
        <f>'resurse umane'!D14</f>
        <v>5976.477573365698</v>
      </c>
      <c r="D17" s="19">
        <f t="shared" si="0"/>
        <v>10221.693570548443</v>
      </c>
      <c r="E17" s="28"/>
      <c r="F17" s="11"/>
    </row>
    <row r="18" spans="1:6" ht="12.75">
      <c r="A18" s="23" t="s">
        <v>1</v>
      </c>
      <c r="B18" s="10">
        <f>'capacitate tehnica'!G15</f>
        <v>4839.300690875897</v>
      </c>
      <c r="C18" s="10">
        <f>'resurse umane'!D15</f>
        <v>5976.477573365698</v>
      </c>
      <c r="D18" s="19">
        <f t="shared" si="0"/>
        <v>10815.778264241595</v>
      </c>
      <c r="E18" s="28"/>
      <c r="F18" s="11"/>
    </row>
    <row r="19" spans="1:6" ht="12.75">
      <c r="A19" s="14" t="s">
        <v>22</v>
      </c>
      <c r="B19" s="10">
        <f>'capacitate tehnica'!G16</f>
        <v>12686.538809061549</v>
      </c>
      <c r="C19" s="10">
        <f>'resurse umane'!D16</f>
        <v>21138.41559779619</v>
      </c>
      <c r="D19" s="19">
        <f t="shared" si="0"/>
        <v>33824.95440685774</v>
      </c>
      <c r="E19" s="28"/>
      <c r="F19" s="11"/>
    </row>
    <row r="20" spans="1:6" ht="12.75">
      <c r="A20" s="14" t="s">
        <v>23</v>
      </c>
      <c r="B20" s="10">
        <f>'capacitate tehnica'!G17</f>
        <v>12004.466830079746</v>
      </c>
      <c r="C20" s="10">
        <f>'resurse umane'!D17</f>
        <v>13495.271939858027</v>
      </c>
      <c r="D20" s="19">
        <f t="shared" si="0"/>
        <v>25499.738769937772</v>
      </c>
      <c r="E20" s="28"/>
      <c r="F20" s="11"/>
    </row>
    <row r="21" spans="1:6" ht="12.75">
      <c r="A21" s="16" t="s">
        <v>25</v>
      </c>
      <c r="B21" s="10">
        <f>'capacitate tehnica'!G18</f>
        <v>0</v>
      </c>
      <c r="C21" s="10">
        <f>'resurse umane'!D18</f>
        <v>0</v>
      </c>
      <c r="D21" s="19">
        <f>B21+C21</f>
        <v>0</v>
      </c>
      <c r="E21" s="28"/>
      <c r="F21" s="11"/>
    </row>
    <row r="22" spans="1:6" ht="12.75">
      <c r="A22" s="20" t="s">
        <v>10</v>
      </c>
      <c r="B22" s="21">
        <f>SUM(B11:B20)</f>
        <v>73600</v>
      </c>
      <c r="C22" s="21">
        <f>SUM(C11:C20)</f>
        <v>110400</v>
      </c>
      <c r="D22" s="21">
        <f>SUM(D11:D21)</f>
        <v>184000</v>
      </c>
      <c r="E22" s="28"/>
      <c r="F22" s="11"/>
    </row>
    <row r="23" ht="12.75">
      <c r="E23" s="26"/>
    </row>
    <row r="24" spans="1:4" ht="12.75">
      <c r="A24" s="11"/>
      <c r="B24" s="11"/>
      <c r="C24" s="11"/>
      <c r="D24" s="11"/>
    </row>
    <row r="25" spans="1:4" ht="12.75">
      <c r="A25" s="11"/>
      <c r="B25" s="11"/>
      <c r="C25" s="11"/>
      <c r="D25" s="11"/>
    </row>
    <row r="26" spans="1:4" ht="12.75">
      <c r="A26" s="11"/>
      <c r="B26" s="11"/>
      <c r="C26" s="11"/>
      <c r="D26" s="11"/>
    </row>
    <row r="27" spans="1:4" ht="12.75">
      <c r="A27" s="11"/>
      <c r="B27" s="11"/>
      <c r="C27" s="11"/>
      <c r="D27" s="11"/>
    </row>
    <row r="28" spans="1:4" ht="12.75">
      <c r="A28" s="11"/>
      <c r="B28" s="11"/>
      <c r="C28" s="11"/>
      <c r="D28" s="11"/>
    </row>
  </sheetData>
  <mergeCells count="2">
    <mergeCell ref="A3:D3"/>
    <mergeCell ref="A5:D6"/>
  </mergeCell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gabic</dc:creator>
  <cp:keywords/>
  <dc:description/>
  <cp:lastModifiedBy>adinai</cp:lastModifiedBy>
  <cp:lastPrinted>2021-10-27T06:55:48Z</cp:lastPrinted>
  <dcterms:created xsi:type="dcterms:W3CDTF">2011-06-27T11:48:44Z</dcterms:created>
  <dcterms:modified xsi:type="dcterms:W3CDTF">2022-04-19T08:07:55Z</dcterms:modified>
  <cp:category/>
  <cp:version/>
  <cp:contentType/>
  <cp:contentStatus/>
</cp:coreProperties>
</file>